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095" windowWidth="20490" windowHeight="9060" activeTab="0"/>
  </bookViews>
  <sheets>
    <sheet name="(Quarterly) BS" sheetId="1" r:id="rId1"/>
  </sheets>
  <definedNames>
    <definedName name="_xlnm.Print_Area" localSheetId="0">'(Quarterly) BS'!$A$1:$AH$58</definedName>
  </definedNames>
  <calcPr fullCalcOnLoad="1"/>
</workbook>
</file>

<file path=xl/sharedStrings.xml><?xml version="1.0" encoding="utf-8"?>
<sst xmlns="http://schemas.openxmlformats.org/spreadsheetml/2006/main" count="113" uniqueCount="79">
  <si>
    <t>Semiconductor Manufacturing International Corporation</t>
  </si>
  <si>
    <t>Balance Sheet</t>
  </si>
  <si>
    <t>1Q04</t>
  </si>
  <si>
    <t>2Q04</t>
  </si>
  <si>
    <t>3Q04</t>
  </si>
  <si>
    <t>4Q04</t>
  </si>
  <si>
    <t>1Q05</t>
  </si>
  <si>
    <t>2Q05</t>
  </si>
  <si>
    <t>3Q05</t>
  </si>
  <si>
    <t>4Q05</t>
  </si>
  <si>
    <t>1Q06</t>
  </si>
  <si>
    <t>3Q06</t>
  </si>
  <si>
    <t>ASSETS</t>
  </si>
  <si>
    <t>Current assets:</t>
  </si>
  <si>
    <t xml:space="preserve">   Cash and cash equivalents</t>
  </si>
  <si>
    <t xml:space="preserve">   Accounts receivable</t>
  </si>
  <si>
    <t xml:space="preserve">   Inventories</t>
  </si>
  <si>
    <t>Total current assets</t>
  </si>
  <si>
    <t>TOTAL ASSETS</t>
  </si>
  <si>
    <t>LIABILITIES AND STOCKHOLDERS' EQUITY</t>
  </si>
  <si>
    <t>Current liabilities:</t>
  </si>
  <si>
    <t xml:space="preserve">  Accounts payable</t>
  </si>
  <si>
    <t xml:space="preserve">  Accrued expenses and other current liabilities</t>
  </si>
  <si>
    <t xml:space="preserve">  Deposits received from stockholders</t>
  </si>
  <si>
    <t xml:space="preserve">  Short-term borrowings</t>
  </si>
  <si>
    <t xml:space="preserve">  Current portion of promissory note</t>
  </si>
  <si>
    <t xml:space="preserve">  Current portion of long-term debt</t>
  </si>
  <si>
    <t>Total current liabilities</t>
  </si>
  <si>
    <t>Long-term liabilities:</t>
  </si>
  <si>
    <t xml:space="preserve">   Promissory note</t>
  </si>
  <si>
    <t xml:space="preserve">   Long-term debt</t>
  </si>
  <si>
    <t xml:space="preserve">   Other long-term payable</t>
  </si>
  <si>
    <t>Total long-term liabilities</t>
  </si>
  <si>
    <t>Total liabilities</t>
  </si>
  <si>
    <t>Stockholders' equity:</t>
  </si>
  <si>
    <t xml:space="preserve">   Capital</t>
  </si>
  <si>
    <t xml:space="preserve">   Accumulated deficit</t>
  </si>
  <si>
    <t>Total stockholders' equity</t>
  </si>
  <si>
    <t>TOTAL LIABILITIES AND STOCKHOLDERS' EQUITY</t>
  </si>
  <si>
    <t>1Q07</t>
  </si>
  <si>
    <t>2Q08</t>
  </si>
  <si>
    <t xml:space="preserve">   Restricted cash</t>
  </si>
  <si>
    <t>* Some figures have been restated due to the calculated impairment loss for 1Q08.</t>
  </si>
  <si>
    <t>1Q09</t>
  </si>
  <si>
    <t>Non-controlling interest</t>
  </si>
  <si>
    <t>4Q08**</t>
  </si>
  <si>
    <t>**Accumulated deficit restated</t>
  </si>
  <si>
    <t>2Q09</t>
  </si>
  <si>
    <t>3Q09</t>
  </si>
  <si>
    <t>1Q10</t>
  </si>
  <si>
    <t>4Q09***</t>
  </si>
  <si>
    <t>***Some figures have been restated</t>
  </si>
  <si>
    <t>2Q10</t>
  </si>
  <si>
    <t>(unaudited)</t>
  </si>
  <si>
    <t>Consolidated Balance Sheets (Condensed)</t>
  </si>
  <si>
    <t>(audited)</t>
  </si>
  <si>
    <t>3Q10</t>
  </si>
  <si>
    <t>2Q06</t>
  </si>
  <si>
    <t>4Q06</t>
  </si>
  <si>
    <t>2Q07</t>
  </si>
  <si>
    <t>3Q07</t>
  </si>
  <si>
    <t>4Q07</t>
  </si>
  <si>
    <t>1Q08*</t>
  </si>
  <si>
    <t>3Q08</t>
  </si>
  <si>
    <t>4Q10</t>
  </si>
  <si>
    <t xml:space="preserve">  Commitment to issue shares</t>
  </si>
  <si>
    <t>1Q11</t>
  </si>
  <si>
    <t>(In US$ thousands)</t>
  </si>
  <si>
    <t xml:space="preserve">   Prepaid expense and other current assets</t>
  </si>
  <si>
    <t>Other Long-term Assets</t>
  </si>
  <si>
    <t>2Q11</t>
  </si>
  <si>
    <t>3Q11</t>
  </si>
  <si>
    <t>4Q11</t>
  </si>
  <si>
    <t>1Q12</t>
  </si>
  <si>
    <t>Prepaid land use rights, plant, and equipment</t>
  </si>
  <si>
    <t>2Q12</t>
  </si>
  <si>
    <t>3Q12</t>
  </si>
  <si>
    <t>**based on Q4 2012 Earnings Release</t>
  </si>
  <si>
    <t>4Q12*</t>
  </si>
</sst>
</file>

<file path=xl/styles.xml><?xml version="1.0" encoding="utf-8"?>
<styleSheet xmlns="http://schemas.openxmlformats.org/spreadsheetml/2006/main">
  <numFmts count="7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_(* #,##0.0000_);_(* \(#,##0.0000\);_(* &quot;-&quot;_);_(@_)"/>
    <numFmt numFmtId="195" formatCode="_(* #,##0_);_(* \(#,##0\);_(* &quot;-&quot;??_);_(@_)"/>
    <numFmt numFmtId="196" formatCode="0.00%_);\(0.00%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_(* #,##0.0_);_(* \(#,##0.0\);_(* &quot;-&quot;_);_(@_)"/>
    <numFmt numFmtId="201" formatCode="_(* #,##0.00_);_(* \(#,##0.00\);_(* &quot;-&quot;_);_(@_)"/>
    <numFmt numFmtId="202" formatCode="_(* #,##0.000_);_(* \(#,##0.000\);_(* &quot;-&quot;_);_(@_)"/>
    <numFmt numFmtId="203" formatCode="_(* #,##0.0000_);_(* \(#,##0.0000\);_(* &quot;-&quot;????_);_(@_)"/>
    <numFmt numFmtId="204" formatCode="_(* #,##0.0_);_(* \(#,##0.0\);_(* &quot;-&quot;??_);_(@_)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??_);_(@_)"/>
    <numFmt numFmtId="208" formatCode="_(* #,##0.000000_);_(* \(#,##0.000000\);_(* &quot;-&quot;????_);_(@_)"/>
    <numFmt numFmtId="209" formatCode="_(* #,##0.0000000_);_(* \(#,##0.0000000\);_(* &quot;-&quot;????_);_(@_)"/>
    <numFmt numFmtId="210" formatCode="_(* #,##0.00000000_);_(* \(#,##0.00000000\);_(* &quot;-&quot;????_);_(@_)"/>
    <numFmt numFmtId="211" formatCode="_(* #,##0.000000000_);_(* \(#,##0.000000000\);_(* &quot;-&quot;????_);_(@_)"/>
    <numFmt numFmtId="212" formatCode="_(* #,##0.0000000000_);_(* \(#,##0.0000000000\);_(* &quot;-&quot;????_);_(@_)"/>
    <numFmt numFmtId="213" formatCode="_(* #,##0.00000000000_);_(* \(#,##0.00000000000\);_(* &quot;-&quot;????_);_(@_)"/>
    <numFmt numFmtId="214" formatCode="_(* #,##0.000_);_(* \(#,##0.000\);_(* &quot;-&quot;????_);_(@_)"/>
    <numFmt numFmtId="215" formatCode="_(* #,##0.00000_);_(* \(#,##0.00000\);_(* &quot;-&quot;??_);_(@_)"/>
    <numFmt numFmtId="216" formatCode="_(* #,##0.000000_);_(* \(#,##0.000000\);_(* &quot;-&quot;??_);_(@_)"/>
    <numFmt numFmtId="217" formatCode="_(* #,##0.0000000_);_(* \(#,##0.0000000\);_(* &quot;-&quot;??_);_(@_)"/>
    <numFmt numFmtId="218" formatCode="0.0%"/>
    <numFmt numFmtId="219" formatCode="0.000%"/>
    <numFmt numFmtId="220" formatCode="#,##0.000_);\(#,##0.000\)"/>
    <numFmt numFmtId="221" formatCode="#,##0.0000_);\(#,##0.0000\)"/>
    <numFmt numFmtId="222" formatCode="#,##0.00000_);\(#,##0.00000\)"/>
    <numFmt numFmtId="223" formatCode="0.0"/>
    <numFmt numFmtId="224" formatCode="0.00_ "/>
    <numFmt numFmtId="225" formatCode="[$€-2]\ #,##0.00_);[Red]\([$€-2]\ #,##0.00\)"/>
  </numFmts>
  <fonts count="43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195" fontId="3" fillId="0" borderId="0" xfId="43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01" fontId="3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73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3" fontId="5" fillId="0" borderId="11" xfId="0" applyNumberFormat="1" applyFont="1" applyFill="1" applyBorder="1" applyAlignment="1">
      <alignment/>
    </xf>
    <xf numFmtId="173" fontId="6" fillId="0" borderId="0" xfId="0" applyNumberFormat="1" applyFont="1" applyFill="1" applyAlignment="1">
      <alignment horizontal="left"/>
    </xf>
    <xf numFmtId="9" fontId="3" fillId="0" borderId="0" xfId="61" applyFont="1" applyFill="1" applyAlignment="1">
      <alignment horizontal="left"/>
    </xf>
    <xf numFmtId="3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5" fillId="0" borderId="10" xfId="0" applyNumberFormat="1" applyFont="1" applyBorder="1" applyAlignment="1">
      <alignment/>
    </xf>
    <xf numFmtId="195" fontId="3" fillId="0" borderId="0" xfId="43" applyNumberFormat="1" applyFont="1" applyAlignment="1">
      <alignment/>
    </xf>
    <xf numFmtId="173" fontId="5" fillId="0" borderId="12" xfId="0" applyNumberFormat="1" applyFont="1" applyFill="1" applyBorder="1" applyAlignment="1">
      <alignment/>
    </xf>
    <xf numFmtId="0" fontId="3" fillId="33" borderId="0" xfId="0" applyFont="1" applyFill="1" applyBorder="1" applyAlignment="1" applyProtection="1" quotePrefix="1">
      <alignment vertical="top" wrapText="1"/>
      <protection locked="0"/>
    </xf>
    <xf numFmtId="0" fontId="3" fillId="0" borderId="0" xfId="0" applyFont="1" applyFill="1" applyAlignment="1">
      <alignment horizontal="center"/>
    </xf>
    <xf numFmtId="195" fontId="3" fillId="33" borderId="0" xfId="43" applyNumberFormat="1" applyFont="1" applyFill="1" applyAlignment="1">
      <alignment horizontal="center"/>
    </xf>
    <xf numFmtId="169" fontId="5" fillId="0" borderId="12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169" fontId="3" fillId="0" borderId="0" xfId="0" applyNumberFormat="1" applyFont="1" applyAlignment="1">
      <alignment/>
    </xf>
    <xf numFmtId="0" fontId="0" fillId="0" borderId="0" xfId="0" applyFont="1" applyAlignment="1">
      <alignment/>
    </xf>
    <xf numFmtId="185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173" fontId="3" fillId="0" borderId="0" xfId="0" applyNumberFormat="1" applyFont="1" applyAlignment="1">
      <alignment horizontal="right"/>
    </xf>
    <xf numFmtId="0" fontId="7" fillId="0" borderId="0" xfId="0" applyFont="1" applyAlignment="1" quotePrefix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 quotePrefix="1">
      <alignment horizontal="left" vertical="top" wrapText="1"/>
    </xf>
    <xf numFmtId="0" fontId="5" fillId="0" borderId="13" xfId="0" applyFont="1" applyBorder="1" applyAlignment="1">
      <alignment horizontal="center"/>
    </xf>
    <xf numFmtId="195" fontId="5" fillId="0" borderId="13" xfId="43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95" fontId="5" fillId="33" borderId="13" xfId="43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right" vertical="center"/>
    </xf>
    <xf numFmtId="0" fontId="3" fillId="0" borderId="0" xfId="58" applyFont="1" applyAlignment="1">
      <alignment horizontal="left" vertical="top" wrapText="1" indent="2"/>
      <protection/>
    </xf>
  </cellXfs>
  <cellStyles count="53">
    <cellStyle name="Normal" xfId="0"/>
    <cellStyle name="_SMIC Financial Statement_IR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MIC Financial Statement_IR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  <cellStyle name="一般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1390650</xdr:colOff>
      <xdr:row>6</xdr:row>
      <xdr:rowOff>9525</xdr:rowOff>
    </xdr:to>
    <xdr:pic>
      <xdr:nvPicPr>
        <xdr:cNvPr id="1" name="Picture 18" descr="72 SMIC_Logo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6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3"/>
  <sheetViews>
    <sheetView showGridLines="0" tabSelected="1" zoomScaleSheetLayoutView="85" zoomScalePageLayoutView="0" workbookViewId="0" topLeftCell="A1">
      <pane xSplit="1" ySplit="11" topLeftCell="AG3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L59" sqref="AL59"/>
    </sheetView>
  </sheetViews>
  <sheetFormatPr defaultColWidth="42.421875" defaultRowHeight="12.75" outlineLevelCol="1"/>
  <cols>
    <col min="1" max="1" width="32.140625" style="4" customWidth="1"/>
    <col min="2" max="9" width="18.00390625" style="3" hidden="1" customWidth="1" outlineLevel="1"/>
    <col min="10" max="11" width="18.00390625" style="2" hidden="1" customWidth="1" outlineLevel="1"/>
    <col min="12" max="16" width="18.00390625" style="3" hidden="1" customWidth="1" outlineLevel="1"/>
    <col min="17" max="17" width="18.00390625" style="4" hidden="1" customWidth="1" outlineLevel="1"/>
    <col min="18" max="25" width="15.7109375" style="3" hidden="1" customWidth="1" outlineLevel="1"/>
    <col min="26" max="26" width="15.7109375" style="3" customWidth="1" collapsed="1"/>
    <col min="27" max="37" width="15.7109375" style="3" customWidth="1"/>
    <col min="38" max="16384" width="42.421875" style="3" customWidth="1"/>
  </cols>
  <sheetData>
    <row r="1" spans="1:9" ht="12.75">
      <c r="A1" s="26"/>
      <c r="C1" s="1"/>
      <c r="D1" s="1"/>
      <c r="E1" s="1"/>
      <c r="F1" s="1"/>
      <c r="G1" s="1"/>
      <c r="H1" s="1"/>
      <c r="I1" s="1"/>
    </row>
    <row r="2" spans="3:9" ht="11.25">
      <c r="C2" s="1"/>
      <c r="D2" s="1"/>
      <c r="E2" s="1"/>
      <c r="F2" s="1"/>
      <c r="G2" s="1"/>
      <c r="H2" s="1"/>
      <c r="I2" s="1"/>
    </row>
    <row r="7" ht="15.75">
      <c r="A7" s="24" t="s">
        <v>0</v>
      </c>
    </row>
    <row r="8" ht="15.75">
      <c r="A8" s="24" t="s">
        <v>54</v>
      </c>
    </row>
    <row r="10" spans="1:11" ht="11.25">
      <c r="A10" s="4" t="s">
        <v>67</v>
      </c>
      <c r="G10" s="5"/>
      <c r="H10" s="5"/>
      <c r="I10" s="5"/>
      <c r="J10" s="5"/>
      <c r="K10" s="5"/>
    </row>
    <row r="11" spans="1:37" ht="12" thickBot="1">
      <c r="A11" s="6" t="s">
        <v>1</v>
      </c>
      <c r="B11" s="35" t="s">
        <v>2</v>
      </c>
      <c r="C11" s="35" t="s">
        <v>3</v>
      </c>
      <c r="D11" s="35" t="s">
        <v>4</v>
      </c>
      <c r="E11" s="35" t="s">
        <v>5</v>
      </c>
      <c r="F11" s="35" t="s">
        <v>6</v>
      </c>
      <c r="G11" s="35" t="s">
        <v>7</v>
      </c>
      <c r="H11" s="35" t="s">
        <v>8</v>
      </c>
      <c r="I11" s="35" t="s">
        <v>9</v>
      </c>
      <c r="J11" s="36" t="s">
        <v>10</v>
      </c>
      <c r="K11" s="36" t="s">
        <v>57</v>
      </c>
      <c r="L11" s="35" t="s">
        <v>11</v>
      </c>
      <c r="M11" s="35" t="s">
        <v>58</v>
      </c>
      <c r="N11" s="35" t="s">
        <v>39</v>
      </c>
      <c r="O11" s="35" t="s">
        <v>59</v>
      </c>
      <c r="P11" s="35" t="s">
        <v>60</v>
      </c>
      <c r="Q11" s="37" t="s">
        <v>61</v>
      </c>
      <c r="R11" s="37" t="s">
        <v>62</v>
      </c>
      <c r="S11" s="37" t="s">
        <v>40</v>
      </c>
      <c r="T11" s="37" t="s">
        <v>63</v>
      </c>
      <c r="U11" s="37" t="s">
        <v>45</v>
      </c>
      <c r="V11" s="37" t="s">
        <v>43</v>
      </c>
      <c r="W11" s="37" t="s">
        <v>47</v>
      </c>
      <c r="X11" s="37" t="s">
        <v>48</v>
      </c>
      <c r="Y11" s="38" t="s">
        <v>50</v>
      </c>
      <c r="Z11" s="37" t="s">
        <v>49</v>
      </c>
      <c r="AA11" s="37" t="s">
        <v>52</v>
      </c>
      <c r="AB11" s="37" t="s">
        <v>56</v>
      </c>
      <c r="AC11" s="37" t="s">
        <v>64</v>
      </c>
      <c r="AD11" s="37" t="s">
        <v>66</v>
      </c>
      <c r="AE11" s="37" t="s">
        <v>70</v>
      </c>
      <c r="AF11" s="37" t="s">
        <v>71</v>
      </c>
      <c r="AG11" s="37" t="s">
        <v>72</v>
      </c>
      <c r="AH11" s="37" t="s">
        <v>73</v>
      </c>
      <c r="AI11" s="37" t="s">
        <v>75</v>
      </c>
      <c r="AJ11" s="37" t="s">
        <v>76</v>
      </c>
      <c r="AK11" s="37" t="s">
        <v>78</v>
      </c>
    </row>
    <row r="12" spans="1:37" ht="11.25">
      <c r="A12" s="21"/>
      <c r="B12" s="22" t="s">
        <v>53</v>
      </c>
      <c r="C12" s="22" t="s">
        <v>53</v>
      </c>
      <c r="D12" s="22" t="s">
        <v>53</v>
      </c>
      <c r="E12" s="22" t="s">
        <v>55</v>
      </c>
      <c r="F12" s="22" t="s">
        <v>53</v>
      </c>
      <c r="G12" s="22" t="s">
        <v>53</v>
      </c>
      <c r="H12" s="22" t="s">
        <v>53</v>
      </c>
      <c r="I12" s="22" t="s">
        <v>55</v>
      </c>
      <c r="J12" s="22" t="s">
        <v>53</v>
      </c>
      <c r="K12" s="22" t="s">
        <v>53</v>
      </c>
      <c r="L12" s="22" t="s">
        <v>53</v>
      </c>
      <c r="M12" s="22" t="s">
        <v>55</v>
      </c>
      <c r="N12" s="22" t="s">
        <v>53</v>
      </c>
      <c r="O12" s="22" t="s">
        <v>53</v>
      </c>
      <c r="P12" s="22" t="s">
        <v>53</v>
      </c>
      <c r="Q12" s="22" t="s">
        <v>55</v>
      </c>
      <c r="R12" s="22" t="s">
        <v>53</v>
      </c>
      <c r="S12" s="22" t="s">
        <v>53</v>
      </c>
      <c r="T12" s="22" t="s">
        <v>53</v>
      </c>
      <c r="U12" s="22" t="s">
        <v>55</v>
      </c>
      <c r="V12" s="22" t="s">
        <v>53</v>
      </c>
      <c r="W12" s="22" t="s">
        <v>53</v>
      </c>
      <c r="X12" s="22" t="s">
        <v>53</v>
      </c>
      <c r="Y12" s="22" t="s">
        <v>55</v>
      </c>
      <c r="Z12" s="22" t="s">
        <v>53</v>
      </c>
      <c r="AA12" s="22" t="s">
        <v>53</v>
      </c>
      <c r="AB12" s="22" t="s">
        <v>53</v>
      </c>
      <c r="AC12" s="22" t="s">
        <v>55</v>
      </c>
      <c r="AD12" s="22" t="s">
        <v>53</v>
      </c>
      <c r="AE12" s="22" t="s">
        <v>53</v>
      </c>
      <c r="AF12" s="22" t="s">
        <v>53</v>
      </c>
      <c r="AG12" s="22" t="s">
        <v>53</v>
      </c>
      <c r="AH12" s="22" t="s">
        <v>53</v>
      </c>
      <c r="AI12" s="22" t="s">
        <v>53</v>
      </c>
      <c r="AJ12" s="22" t="s">
        <v>53</v>
      </c>
      <c r="AK12" s="22" t="s">
        <v>53</v>
      </c>
    </row>
    <row r="13" ht="11.25">
      <c r="A13" s="4" t="s">
        <v>12</v>
      </c>
    </row>
    <row r="14" spans="1:6" ht="11.25">
      <c r="A14" s="4" t="s">
        <v>13</v>
      </c>
      <c r="B14" s="7"/>
      <c r="C14" s="7"/>
      <c r="D14" s="7"/>
      <c r="E14" s="7"/>
      <c r="F14" s="7"/>
    </row>
    <row r="15" spans="1:37" ht="11.25">
      <c r="A15" s="14" t="s">
        <v>14</v>
      </c>
      <c r="B15" s="14">
        <v>1373072.249</v>
      </c>
      <c r="C15" s="14">
        <v>1198592.423</v>
      </c>
      <c r="D15" s="14">
        <v>950164.909</v>
      </c>
      <c r="E15" s="14">
        <v>607172.57</v>
      </c>
      <c r="F15" s="14">
        <v>438801.533</v>
      </c>
      <c r="G15" s="14">
        <v>576292.179</v>
      </c>
      <c r="H15" s="14">
        <v>576766.591</v>
      </c>
      <c r="I15" s="14">
        <v>585796.887</v>
      </c>
      <c r="J15" s="14">
        <v>485120.565</v>
      </c>
      <c r="K15" s="14">
        <v>584643.407</v>
      </c>
      <c r="L15" s="14">
        <v>555325.635</v>
      </c>
      <c r="M15" s="14">
        <v>363619.731</v>
      </c>
      <c r="N15" s="14">
        <v>414484.3776199999</v>
      </c>
      <c r="O15" s="14">
        <v>429326.20582</v>
      </c>
      <c r="P15" s="14">
        <v>438262.051</v>
      </c>
      <c r="Q15" s="14">
        <v>469284.013</v>
      </c>
      <c r="R15" s="14">
        <v>506320.313</v>
      </c>
      <c r="S15" s="14">
        <v>480265.39</v>
      </c>
      <c r="T15" s="14">
        <v>392881.02</v>
      </c>
      <c r="U15" s="14">
        <v>450229.569</v>
      </c>
      <c r="V15" s="14">
        <v>502015.857</v>
      </c>
      <c r="W15" s="14">
        <v>435613.297</v>
      </c>
      <c r="X15" s="14">
        <v>453284.87</v>
      </c>
      <c r="Y15" s="14">
        <v>443462.514</v>
      </c>
      <c r="Z15" s="14">
        <v>523207.927</v>
      </c>
      <c r="AA15" s="14">
        <v>506547.279</v>
      </c>
      <c r="AB15" s="14">
        <v>472247.166</v>
      </c>
      <c r="AC15" s="14">
        <v>515808.332</v>
      </c>
      <c r="AD15" s="14">
        <v>394062</v>
      </c>
      <c r="AE15" s="14">
        <v>410912</v>
      </c>
      <c r="AF15" s="14">
        <v>315690</v>
      </c>
      <c r="AG15" s="14">
        <v>261615</v>
      </c>
      <c r="AH15" s="14">
        <v>300641</v>
      </c>
      <c r="AI15" s="14">
        <v>290694</v>
      </c>
      <c r="AJ15" s="14">
        <v>231785</v>
      </c>
      <c r="AK15" s="14">
        <v>358490</v>
      </c>
    </row>
    <row r="16" spans="1:37" ht="11.25">
      <c r="A16" s="4" t="s">
        <v>41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2">
        <v>0</v>
      </c>
      <c r="K16" s="2">
        <v>0</v>
      </c>
      <c r="L16" s="2">
        <v>0</v>
      </c>
      <c r="M16" s="2">
        <v>0</v>
      </c>
      <c r="N16" s="16">
        <v>0</v>
      </c>
      <c r="O16" s="16">
        <v>0</v>
      </c>
      <c r="P16" s="14">
        <v>0</v>
      </c>
      <c r="Q16" s="27">
        <v>0</v>
      </c>
      <c r="R16" s="27">
        <v>0</v>
      </c>
      <c r="S16" s="14">
        <v>91129.665</v>
      </c>
      <c r="T16" s="14">
        <v>3000</v>
      </c>
      <c r="U16" s="14">
        <v>6254.813</v>
      </c>
      <c r="V16" s="14">
        <v>11227.741</v>
      </c>
      <c r="W16" s="14">
        <v>22579.63</v>
      </c>
      <c r="X16" s="14">
        <v>20070.776</v>
      </c>
      <c r="Y16" s="14">
        <v>20360.185</v>
      </c>
      <c r="Z16" s="14">
        <v>29286.422</v>
      </c>
      <c r="AA16" s="14">
        <v>37098.779</v>
      </c>
      <c r="AB16" s="14">
        <v>95957.555</v>
      </c>
      <c r="AC16" s="14">
        <v>161350.257</v>
      </c>
      <c r="AD16" s="14">
        <v>128135</v>
      </c>
      <c r="AE16" s="14">
        <v>184808</v>
      </c>
      <c r="AF16" s="14">
        <v>210083</v>
      </c>
      <c r="AG16" s="14">
        <v>136907</v>
      </c>
      <c r="AH16" s="14">
        <v>194352</v>
      </c>
      <c r="AI16" s="14">
        <v>224137</v>
      </c>
      <c r="AJ16" s="14">
        <v>244151</v>
      </c>
      <c r="AK16" s="14">
        <v>217603</v>
      </c>
    </row>
    <row r="17" spans="1:37" ht="11.25">
      <c r="A17" s="4" t="s">
        <v>15</v>
      </c>
      <c r="B17" s="7">
        <v>116812.161</v>
      </c>
      <c r="C17" s="7">
        <v>131707.549</v>
      </c>
      <c r="D17" s="7">
        <v>187235.125</v>
      </c>
      <c r="E17" s="7">
        <v>169188.287</v>
      </c>
      <c r="F17" s="7">
        <v>180877.544</v>
      </c>
      <c r="G17" s="8">
        <v>196132.014</v>
      </c>
      <c r="H17" s="8">
        <v>212822.764</v>
      </c>
      <c r="I17" s="8">
        <v>241333.914</v>
      </c>
      <c r="J17" s="2">
        <v>241020.392</v>
      </c>
      <c r="K17" s="2">
        <v>257248.338</v>
      </c>
      <c r="L17" s="2">
        <v>265522.541</v>
      </c>
      <c r="M17" s="2">
        <v>252184.975</v>
      </c>
      <c r="N17" s="14">
        <v>288026.53</v>
      </c>
      <c r="O17" s="14">
        <v>300379.234</v>
      </c>
      <c r="P17" s="14">
        <v>308020.158</v>
      </c>
      <c r="Q17" s="28">
        <v>298387.652</v>
      </c>
      <c r="R17" s="29">
        <v>283931.518</v>
      </c>
      <c r="S17" s="14">
        <v>262418.476</v>
      </c>
      <c r="T17" s="14">
        <v>285873.827</v>
      </c>
      <c r="U17" s="14">
        <v>199371.694</v>
      </c>
      <c r="V17" s="14">
        <v>156177.16</v>
      </c>
      <c r="W17" s="14">
        <v>161181.17</v>
      </c>
      <c r="X17" s="14">
        <v>194202.163</v>
      </c>
      <c r="Y17" s="14">
        <v>204290.545</v>
      </c>
      <c r="Z17" s="14">
        <v>204982.678</v>
      </c>
      <c r="AA17" s="14">
        <v>208856.202</v>
      </c>
      <c r="AB17" s="14">
        <v>210491.164</v>
      </c>
      <c r="AC17" s="14">
        <v>206622.841</v>
      </c>
      <c r="AD17" s="14">
        <v>231015</v>
      </c>
      <c r="AE17" s="14">
        <v>236738</v>
      </c>
      <c r="AF17" s="14">
        <v>165911</v>
      </c>
      <c r="AG17" s="14">
        <v>165234</v>
      </c>
      <c r="AH17" s="14">
        <v>196749</v>
      </c>
      <c r="AI17" s="14">
        <v>264115</v>
      </c>
      <c r="AJ17" s="14">
        <v>289117</v>
      </c>
      <c r="AK17" s="14">
        <v>278111</v>
      </c>
    </row>
    <row r="18" spans="1:37" ht="11.25">
      <c r="A18" s="4" t="s">
        <v>16</v>
      </c>
      <c r="B18" s="7">
        <v>85479.153</v>
      </c>
      <c r="C18" s="7">
        <v>113562.54</v>
      </c>
      <c r="D18" s="7">
        <v>134757.006</v>
      </c>
      <c r="E18" s="7">
        <v>144017.852</v>
      </c>
      <c r="F18" s="7">
        <v>174525.252</v>
      </c>
      <c r="G18" s="7">
        <v>176502.315</v>
      </c>
      <c r="H18" s="7">
        <v>182850.604</v>
      </c>
      <c r="I18" s="7">
        <v>191237.636</v>
      </c>
      <c r="J18" s="2">
        <v>196584.559</v>
      </c>
      <c r="K18" s="2">
        <v>217592.385</v>
      </c>
      <c r="L18" s="2">
        <v>243956.844</v>
      </c>
      <c r="M18" s="2">
        <v>275178.952</v>
      </c>
      <c r="N18" s="14">
        <v>237619.469</v>
      </c>
      <c r="O18" s="14">
        <v>237966.018</v>
      </c>
      <c r="P18" s="14">
        <v>254874.702</v>
      </c>
      <c r="Q18" s="30">
        <v>248309.765</v>
      </c>
      <c r="R18" s="30">
        <v>216159.019</v>
      </c>
      <c r="S18" s="14">
        <v>252393.858</v>
      </c>
      <c r="T18" s="14">
        <v>233022.657</v>
      </c>
      <c r="U18" s="14">
        <v>171636.868</v>
      </c>
      <c r="V18" s="14">
        <v>154783.494</v>
      </c>
      <c r="W18" s="14">
        <v>183011.768</v>
      </c>
      <c r="X18" s="14">
        <v>186839.459</v>
      </c>
      <c r="Y18" s="14">
        <v>193705.195</v>
      </c>
      <c r="Z18" s="14">
        <v>194604.324</v>
      </c>
      <c r="AA18" s="14">
        <v>203900.692</v>
      </c>
      <c r="AB18" s="14">
        <v>225453.953</v>
      </c>
      <c r="AC18" s="14">
        <v>213404.499</v>
      </c>
      <c r="AD18" s="14">
        <v>190414</v>
      </c>
      <c r="AE18" s="14">
        <v>196876</v>
      </c>
      <c r="AF18" s="14">
        <v>207961</v>
      </c>
      <c r="AG18" s="14">
        <v>207309</v>
      </c>
      <c r="AH18" s="14">
        <v>211353</v>
      </c>
      <c r="AI18" s="14">
        <v>240082</v>
      </c>
      <c r="AJ18" s="14">
        <v>262242</v>
      </c>
      <c r="AK18" s="14">
        <v>295728</v>
      </c>
    </row>
    <row r="19" spans="1:37" ht="11.25">
      <c r="A19" s="4" t="s">
        <v>68</v>
      </c>
      <c r="B19" s="14">
        <v>77688.59</v>
      </c>
      <c r="C19" s="14">
        <v>130923.04699999999</v>
      </c>
      <c r="D19" s="14">
        <v>124193.66100000001</v>
      </c>
      <c r="E19" s="14">
        <v>35039.15</v>
      </c>
      <c r="F19" s="14">
        <v>18914.208</v>
      </c>
      <c r="G19" s="14">
        <v>19164.717</v>
      </c>
      <c r="H19" s="14">
        <v>18165.24</v>
      </c>
      <c r="I19" s="14">
        <v>29096.45</v>
      </c>
      <c r="J19" s="14">
        <v>19888.717</v>
      </c>
      <c r="K19" s="14">
        <v>29441.413</v>
      </c>
      <c r="L19" s="14">
        <v>92942.265</v>
      </c>
      <c r="M19" s="14">
        <v>158682.837</v>
      </c>
      <c r="N19" s="14">
        <v>135129.22825</v>
      </c>
      <c r="O19" s="14">
        <v>141615.2634</v>
      </c>
      <c r="P19" s="14">
        <v>95286.27600000001</v>
      </c>
      <c r="Q19" s="14">
        <v>59320.192</v>
      </c>
      <c r="R19" s="14">
        <v>88509.63500000001</v>
      </c>
      <c r="S19" s="14">
        <v>97092.344</v>
      </c>
      <c r="T19" s="14">
        <v>122917.946</v>
      </c>
      <c r="U19" s="14">
        <v>99365.13900000001</v>
      </c>
      <c r="V19" s="14">
        <v>99459.614</v>
      </c>
      <c r="W19" s="14">
        <v>22189.066</v>
      </c>
      <c r="X19" s="14">
        <v>32005.92</v>
      </c>
      <c r="Y19" s="14">
        <v>45239.544</v>
      </c>
      <c r="Z19" s="14">
        <v>53687.273</v>
      </c>
      <c r="AA19" s="14">
        <v>53409.67599999999</v>
      </c>
      <c r="AB19" s="14">
        <v>89353.40599999999</v>
      </c>
      <c r="AC19" s="14">
        <v>81916.55799999999</v>
      </c>
      <c r="AD19" s="14">
        <v>141220</v>
      </c>
      <c r="AE19" s="14">
        <v>212447</v>
      </c>
      <c r="AF19" s="14">
        <v>232440</v>
      </c>
      <c r="AG19" s="14">
        <v>125537</v>
      </c>
      <c r="AH19" s="14">
        <v>118023</v>
      </c>
      <c r="AI19" s="14">
        <v>95239</v>
      </c>
      <c r="AJ19" s="14">
        <v>105873</v>
      </c>
      <c r="AK19" s="14">
        <v>124107</v>
      </c>
    </row>
    <row r="20" spans="2:37" ht="11.2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8" ht="12">
      <c r="A21" s="4" t="s">
        <v>17</v>
      </c>
      <c r="B21" s="9">
        <v>1653052.153</v>
      </c>
      <c r="C21" s="9">
        <v>1574785.559</v>
      </c>
      <c r="D21" s="9">
        <v>1396350.701</v>
      </c>
      <c r="E21" s="9">
        <v>955417.859</v>
      </c>
      <c r="F21" s="9">
        <v>813118.537</v>
      </c>
      <c r="G21" s="9">
        <v>968091.225</v>
      </c>
      <c r="H21" s="9">
        <v>990605.199</v>
      </c>
      <c r="I21" s="9">
        <v>1047464.887</v>
      </c>
      <c r="J21" s="9">
        <v>942614.233</v>
      </c>
      <c r="K21" s="9">
        <v>1088925.543</v>
      </c>
      <c r="L21" s="9">
        <v>1157747.285</v>
      </c>
      <c r="M21" s="9">
        <v>1049666.495</v>
      </c>
      <c r="N21" s="9">
        <v>1075259.60487</v>
      </c>
      <c r="O21" s="9">
        <v>1109286.72122</v>
      </c>
      <c r="P21" s="9">
        <v>1096443.187</v>
      </c>
      <c r="Q21" s="9">
        <v>1075301.622</v>
      </c>
      <c r="R21" s="9">
        <v>1094920.485</v>
      </c>
      <c r="S21" s="17">
        <v>1183299.733</v>
      </c>
      <c r="T21" s="17">
        <v>1037695.45</v>
      </c>
      <c r="U21" s="17">
        <v>926858.083</v>
      </c>
      <c r="V21" s="17">
        <v>923663.866</v>
      </c>
      <c r="W21" s="17">
        <v>824574.931</v>
      </c>
      <c r="X21" s="17">
        <v>886403.188</v>
      </c>
      <c r="Y21" s="17">
        <v>907057.983</v>
      </c>
      <c r="Z21" s="17">
        <v>1005768.624</v>
      </c>
      <c r="AA21" s="17">
        <v>1009812.628</v>
      </c>
      <c r="AB21" s="17">
        <v>1093403.244</v>
      </c>
      <c r="AC21" s="17">
        <v>1179102.487</v>
      </c>
      <c r="AD21" s="17">
        <v>1084846</v>
      </c>
      <c r="AE21" s="17">
        <v>1241781</v>
      </c>
      <c r="AF21" s="17">
        <v>1132085</v>
      </c>
      <c r="AG21" s="17">
        <v>896602</v>
      </c>
      <c r="AH21" s="17">
        <v>1021118</v>
      </c>
      <c r="AI21" s="17">
        <v>1114267</v>
      </c>
      <c r="AJ21" s="17">
        <v>1133168</v>
      </c>
      <c r="AK21" s="17">
        <v>1274039</v>
      </c>
      <c r="AL21" s="39"/>
    </row>
    <row r="22" spans="7:37" ht="11.25">
      <c r="G22" s="7"/>
      <c r="H22" s="7"/>
      <c r="I22" s="7"/>
      <c r="L22" s="2"/>
      <c r="M22" s="2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4" customFormat="1" ht="11.25">
      <c r="A23" s="4" t="s">
        <v>74</v>
      </c>
      <c r="B23" s="10">
        <v>2150313.956</v>
      </c>
      <c r="C23" s="10">
        <v>2692931.307</v>
      </c>
      <c r="D23" s="10">
        <v>3196279.448</v>
      </c>
      <c r="E23" s="10">
        <v>3351122.373</v>
      </c>
      <c r="F23" s="10">
        <v>3393216.653</v>
      </c>
      <c r="G23" s="10">
        <v>3348699.128</v>
      </c>
      <c r="H23" s="10">
        <v>3323029.951</v>
      </c>
      <c r="I23" s="10">
        <v>3320398.649</v>
      </c>
      <c r="J23" s="10">
        <v>3327936.603</v>
      </c>
      <c r="K23" s="10">
        <v>3418240.741</v>
      </c>
      <c r="L23" s="10">
        <v>3333915.171</v>
      </c>
      <c r="M23" s="10">
        <v>3282724.155</v>
      </c>
      <c r="N23" s="10">
        <v>3187261.062</v>
      </c>
      <c r="O23" s="10">
        <v>3422683.158</v>
      </c>
      <c r="P23" s="10">
        <v>3322642.676</v>
      </c>
      <c r="Q23" s="10">
        <v>3260509.656</v>
      </c>
      <c r="R23" s="10">
        <v>3087585.381</v>
      </c>
      <c r="S23" s="10">
        <v>3130913.083</v>
      </c>
      <c r="T23" s="10">
        <v>3180837.755</v>
      </c>
      <c r="U23" s="10">
        <v>3037679.124</v>
      </c>
      <c r="V23" s="10">
        <v>2872109.708</v>
      </c>
      <c r="W23" s="10">
        <v>2704231.63</v>
      </c>
      <c r="X23" s="10">
        <v>2557436.941</v>
      </c>
      <c r="Y23" s="10">
        <v>2329726.005</v>
      </c>
      <c r="Z23" s="10">
        <v>2207126.122</v>
      </c>
      <c r="AA23" s="10">
        <v>2133250.424</v>
      </c>
      <c r="AB23" s="10">
        <v>2284806.343</v>
      </c>
      <c r="AC23" s="10">
        <f>78798+2351863</f>
        <v>2430661</v>
      </c>
      <c r="AD23" s="10">
        <f>78387+2518710</f>
        <v>2597097</v>
      </c>
      <c r="AE23" s="10">
        <f>2665092+78002</f>
        <v>2743094</v>
      </c>
      <c r="AF23" s="10">
        <f>77616+2619448</f>
        <v>2697064</v>
      </c>
      <c r="AG23" s="10">
        <f>77231+2516578</f>
        <v>2593809</v>
      </c>
      <c r="AH23" s="10">
        <f>76846+2493732</f>
        <v>2570578</v>
      </c>
      <c r="AI23" s="10">
        <f>76461+2444895</f>
        <v>2521356</v>
      </c>
      <c r="AJ23" s="10">
        <f>75854+2434508</f>
        <v>2510362</v>
      </c>
      <c r="AK23" s="10">
        <v>2459397</v>
      </c>
    </row>
    <row r="24" spans="1:37" ht="11.25">
      <c r="A24" s="4" t="s">
        <v>69</v>
      </c>
      <c r="B24" s="7">
        <v>63977.475</v>
      </c>
      <c r="C24" s="7">
        <v>61777.449</v>
      </c>
      <c r="D24" s="7">
        <v>59720.325</v>
      </c>
      <c r="E24" s="7">
        <v>77735.299</v>
      </c>
      <c r="F24" s="7">
        <v>211141.16100000002</v>
      </c>
      <c r="G24" s="7">
        <v>207180.01700000002</v>
      </c>
      <c r="H24" s="7">
        <v>225211.544</v>
      </c>
      <c r="I24" s="7">
        <v>218769.826</v>
      </c>
      <c r="J24" s="7">
        <v>213371.18099999998</v>
      </c>
      <c r="K24" s="7">
        <v>224287.308</v>
      </c>
      <c r="L24" s="7">
        <v>214086.90500000003</v>
      </c>
      <c r="M24" s="7">
        <v>208901.508</v>
      </c>
      <c r="N24" s="7">
        <v>201677.041</v>
      </c>
      <c r="O24" s="7">
        <v>192818.459</v>
      </c>
      <c r="P24" s="7">
        <v>197993.346</v>
      </c>
      <c r="Q24" s="7">
        <v>372632.381</v>
      </c>
      <c r="R24" s="7">
        <v>341843.149</v>
      </c>
      <c r="S24" s="7">
        <v>334891.326</v>
      </c>
      <c r="T24" s="7">
        <v>323384.27</v>
      </c>
      <c r="U24" s="7">
        <v>306084.615</v>
      </c>
      <c r="V24" s="7">
        <v>296446.533</v>
      </c>
      <c r="W24" s="7">
        <v>419587.43</v>
      </c>
      <c r="X24" s="7">
        <v>457093.51</v>
      </c>
      <c r="Y24" s="7">
        <v>287292.629</v>
      </c>
      <c r="Z24" s="7">
        <v>285368.762</v>
      </c>
      <c r="AA24" s="7">
        <v>301042.438</v>
      </c>
      <c r="AB24" s="7">
        <v>293125.089</v>
      </c>
      <c r="AC24" s="7">
        <v>292929.653</v>
      </c>
      <c r="AD24" s="14">
        <v>321700</v>
      </c>
      <c r="AE24" s="14">
        <f>132093+187826</f>
        <v>319919</v>
      </c>
      <c r="AF24" s="14">
        <f>185016+120194</f>
        <v>305210</v>
      </c>
      <c r="AG24" s="14">
        <f>179279+58239</f>
        <v>237518</v>
      </c>
      <c r="AH24" s="14">
        <f>242886+103619</f>
        <v>346505</v>
      </c>
      <c r="AI24" s="14">
        <f>234912+104301</f>
        <v>339213</v>
      </c>
      <c r="AJ24" s="14">
        <f>231455+103809</f>
        <v>335264</v>
      </c>
      <c r="AK24" s="14">
        <v>339722</v>
      </c>
    </row>
    <row r="25" spans="2:37" ht="11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2" thickBot="1">
      <c r="A26" s="4" t="s">
        <v>18</v>
      </c>
      <c r="B26" s="11">
        <v>3867343.584</v>
      </c>
      <c r="C26" s="11">
        <v>4329494.315</v>
      </c>
      <c r="D26" s="11">
        <v>4652350.474</v>
      </c>
      <c r="E26" s="11">
        <v>4384275.531</v>
      </c>
      <c r="F26" s="11">
        <v>4417476.351</v>
      </c>
      <c r="G26" s="11">
        <v>4523970.37</v>
      </c>
      <c r="H26" s="11">
        <v>4538846.694</v>
      </c>
      <c r="I26" s="11">
        <v>4586633.362</v>
      </c>
      <c r="J26" s="11">
        <v>4483922.017</v>
      </c>
      <c r="K26" s="11">
        <v>4731453.592</v>
      </c>
      <c r="L26" s="11">
        <v>4705749.361</v>
      </c>
      <c r="M26" s="11">
        <v>4541292.158</v>
      </c>
      <c r="N26" s="11">
        <v>4464197.70787</v>
      </c>
      <c r="O26" s="11">
        <v>4724788.33822</v>
      </c>
      <c r="P26" s="11">
        <v>4617079.209</v>
      </c>
      <c r="Q26" s="11">
        <v>4708443.659</v>
      </c>
      <c r="R26" s="11">
        <v>4524349.015</v>
      </c>
      <c r="S26" s="11">
        <v>4649104.142</v>
      </c>
      <c r="T26" s="11">
        <v>4541917.475</v>
      </c>
      <c r="U26" s="11">
        <v>4270621.822</v>
      </c>
      <c r="V26" s="11">
        <v>4092220.107</v>
      </c>
      <c r="W26" s="11">
        <v>3948393.991</v>
      </c>
      <c r="X26" s="11">
        <v>3900933.639</v>
      </c>
      <c r="Y26" s="11">
        <v>3524076.617</v>
      </c>
      <c r="Z26" s="11">
        <v>3498263.508</v>
      </c>
      <c r="AA26" s="11">
        <v>3444105.49</v>
      </c>
      <c r="AB26" s="11">
        <v>3671334.676</v>
      </c>
      <c r="AC26" s="11">
        <v>3902693.214</v>
      </c>
      <c r="AD26" s="11">
        <v>4003643</v>
      </c>
      <c r="AE26" s="11">
        <v>4304794</v>
      </c>
      <c r="AF26" s="11">
        <v>4134359</v>
      </c>
      <c r="AG26" s="11">
        <v>3727929</v>
      </c>
      <c r="AH26" s="11">
        <v>3938201</v>
      </c>
      <c r="AI26" s="11">
        <v>3974836</v>
      </c>
      <c r="AJ26" s="11">
        <v>3978794</v>
      </c>
      <c r="AK26" s="11">
        <v>4073158</v>
      </c>
    </row>
    <row r="27" spans="7:37" ht="12" thickTop="1">
      <c r="G27" s="7"/>
      <c r="H27" s="7"/>
      <c r="I27" s="7"/>
      <c r="L27" s="2"/>
      <c r="M27" s="2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1.25">
      <c r="A28" s="4" t="s">
        <v>19</v>
      </c>
      <c r="G28" s="7"/>
      <c r="H28" s="7"/>
      <c r="I28" s="7"/>
      <c r="L28" s="2"/>
      <c r="M28" s="2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1.25">
      <c r="A29" s="4" t="s">
        <v>20</v>
      </c>
      <c r="G29" s="12"/>
      <c r="H29" s="12"/>
      <c r="I29" s="12"/>
      <c r="J29" s="12"/>
      <c r="K29" s="12"/>
      <c r="L29" s="2"/>
      <c r="M29" s="2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1.25">
      <c r="A30" s="4" t="s">
        <v>21</v>
      </c>
      <c r="B30" s="7">
        <v>390071.43</v>
      </c>
      <c r="C30" s="7">
        <v>699586.755</v>
      </c>
      <c r="D30" s="7">
        <v>717756.459</v>
      </c>
      <c r="E30" s="7">
        <v>364333.613</v>
      </c>
      <c r="F30" s="7">
        <v>333442.304</v>
      </c>
      <c r="G30" s="7">
        <v>249594.589</v>
      </c>
      <c r="H30" s="7">
        <v>259796.976</v>
      </c>
      <c r="I30" s="7">
        <v>262318.432</v>
      </c>
      <c r="J30" s="7">
        <v>286884.436</v>
      </c>
      <c r="K30" s="7">
        <v>429813.127</v>
      </c>
      <c r="L30" s="7">
        <v>353325.028</v>
      </c>
      <c r="M30" s="7">
        <v>309129.199</v>
      </c>
      <c r="N30" s="7">
        <v>237134.879</v>
      </c>
      <c r="O30" s="7">
        <v>483925.496</v>
      </c>
      <c r="P30" s="7">
        <v>387356.058</v>
      </c>
      <c r="Q30" s="7">
        <v>301992.739</v>
      </c>
      <c r="R30" s="7">
        <v>290676.671</v>
      </c>
      <c r="S30" s="7">
        <v>345801.391</v>
      </c>
      <c r="T30" s="7">
        <v>301711.981</v>
      </c>
      <c r="U30" s="7">
        <v>185918.539</v>
      </c>
      <c r="V30" s="7">
        <v>135351.888</v>
      </c>
      <c r="W30" s="7">
        <v>166698.508</v>
      </c>
      <c r="X30" s="7">
        <v>175169.952</v>
      </c>
      <c r="Y30" s="7">
        <v>228882.804</v>
      </c>
      <c r="Z30" s="7">
        <v>237075.087</v>
      </c>
      <c r="AA30" s="7">
        <v>254967.307</v>
      </c>
      <c r="AB30" s="7">
        <v>407747.222</v>
      </c>
      <c r="AC30" s="7">
        <v>515577.285</v>
      </c>
      <c r="AD30" s="7">
        <v>434558</v>
      </c>
      <c r="AE30" s="7">
        <v>448321</v>
      </c>
      <c r="AF30" s="7">
        <v>338305</v>
      </c>
      <c r="AG30" s="7">
        <v>280691</v>
      </c>
      <c r="AH30" s="7">
        <v>307206</v>
      </c>
      <c r="AI30" s="7">
        <v>328920</v>
      </c>
      <c r="AJ30" s="7">
        <v>343810</v>
      </c>
      <c r="AK30" s="7">
        <v>331394</v>
      </c>
    </row>
    <row r="31" spans="1:37" ht="11.25">
      <c r="A31" s="4" t="s">
        <v>22</v>
      </c>
      <c r="B31" s="7">
        <v>50978.423</v>
      </c>
      <c r="C31" s="7">
        <v>54443.275</v>
      </c>
      <c r="D31" s="7">
        <v>65244.711</v>
      </c>
      <c r="E31" s="7">
        <v>76551.187</v>
      </c>
      <c r="F31" s="7">
        <v>84038.636</v>
      </c>
      <c r="G31" s="7">
        <v>77655.608</v>
      </c>
      <c r="H31" s="7">
        <v>93576.7</v>
      </c>
      <c r="I31" s="7">
        <v>92916.03</v>
      </c>
      <c r="J31" s="7">
        <v>89563.48</v>
      </c>
      <c r="K31" s="7">
        <v>85393.75899999999</v>
      </c>
      <c r="L31" s="7">
        <v>107897.884</v>
      </c>
      <c r="M31" s="7">
        <v>97193.648</v>
      </c>
      <c r="N31" s="7">
        <v>109265.309</v>
      </c>
      <c r="O31" s="7">
        <v>94843.104</v>
      </c>
      <c r="P31" s="7">
        <v>114833.193</v>
      </c>
      <c r="Q31" s="7">
        <v>151262.593</v>
      </c>
      <c r="R31" s="7">
        <v>151560.702</v>
      </c>
      <c r="S31" s="7">
        <v>130715.53</v>
      </c>
      <c r="T31" s="7">
        <v>148243.102</v>
      </c>
      <c r="U31" s="7">
        <v>122725.809</v>
      </c>
      <c r="V31" s="7">
        <v>114653.25600000001</v>
      </c>
      <c r="W31" s="7">
        <v>115484.512</v>
      </c>
      <c r="X31" s="7">
        <v>113103.24399999999</v>
      </c>
      <c r="Y31" s="7">
        <v>111145.564</v>
      </c>
      <c r="Z31" s="7">
        <v>116575.659</v>
      </c>
      <c r="AA31" s="7">
        <v>113656.871</v>
      </c>
      <c r="AB31" s="7">
        <v>126132.492</v>
      </c>
      <c r="AC31" s="7">
        <v>148879</v>
      </c>
      <c r="AD31" s="7">
        <v>145422</v>
      </c>
      <c r="AE31" s="7">
        <v>139440</v>
      </c>
      <c r="AF31" s="7">
        <v>143547</v>
      </c>
      <c r="AG31" s="7">
        <v>142479</v>
      </c>
      <c r="AH31" s="7">
        <v>142356</v>
      </c>
      <c r="AI31" s="7">
        <v>145988</v>
      </c>
      <c r="AJ31" s="7">
        <v>163507</v>
      </c>
      <c r="AK31" s="7">
        <v>186429</v>
      </c>
    </row>
    <row r="32" spans="1:37" ht="11.25" hidden="1">
      <c r="A32" s="4" t="s">
        <v>23</v>
      </c>
      <c r="B32" s="7">
        <v>37972.81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383225</v>
      </c>
    </row>
    <row r="33" spans="1:37" ht="11.25">
      <c r="A33" s="4" t="s">
        <v>24</v>
      </c>
      <c r="B33" s="7">
        <v>0</v>
      </c>
      <c r="C33" s="7">
        <v>0</v>
      </c>
      <c r="D33" s="7">
        <v>20000</v>
      </c>
      <c r="E33" s="7">
        <v>91000</v>
      </c>
      <c r="F33" s="7">
        <v>133498.761</v>
      </c>
      <c r="G33" s="7">
        <v>224000.435</v>
      </c>
      <c r="H33" s="7">
        <v>266589.185</v>
      </c>
      <c r="I33" s="7">
        <v>265481.082</v>
      </c>
      <c r="J33" s="7">
        <v>211607.902</v>
      </c>
      <c r="K33" s="7">
        <v>118283.829</v>
      </c>
      <c r="L33" s="7">
        <v>45000</v>
      </c>
      <c r="M33" s="7">
        <v>71000</v>
      </c>
      <c r="N33" s="7">
        <v>43000</v>
      </c>
      <c r="O33" s="7">
        <v>108000</v>
      </c>
      <c r="P33" s="7">
        <v>70000</v>
      </c>
      <c r="Q33" s="7">
        <v>107000</v>
      </c>
      <c r="R33" s="7">
        <v>137470</v>
      </c>
      <c r="S33" s="7">
        <v>242907.613</v>
      </c>
      <c r="T33" s="7">
        <v>212600.414</v>
      </c>
      <c r="U33" s="7">
        <v>201257.773</v>
      </c>
      <c r="V33" s="7">
        <v>270078.251</v>
      </c>
      <c r="W33" s="7">
        <v>273678.075</v>
      </c>
      <c r="X33" s="7">
        <v>281242.502</v>
      </c>
      <c r="Y33" s="7">
        <v>286864.063</v>
      </c>
      <c r="Z33" s="7">
        <v>333794.887</v>
      </c>
      <c r="AA33" s="7">
        <v>357387.09</v>
      </c>
      <c r="AB33" s="7">
        <v>402248.072</v>
      </c>
      <c r="AC33" s="7">
        <v>372055.279</v>
      </c>
      <c r="AD33" s="7">
        <v>628182</v>
      </c>
      <c r="AE33" s="7">
        <v>712423</v>
      </c>
      <c r="AF33" s="7">
        <v>570466</v>
      </c>
      <c r="AG33" s="7">
        <v>607427</v>
      </c>
      <c r="AH33" s="7">
        <v>467069</v>
      </c>
      <c r="AI33" s="7">
        <v>480457</v>
      </c>
      <c r="AJ33" s="7">
        <v>410870</v>
      </c>
      <c r="AK33" s="7">
        <v>383225</v>
      </c>
    </row>
    <row r="34" spans="1:37" ht="11.25">
      <c r="A34" s="4" t="s">
        <v>25</v>
      </c>
      <c r="B34" s="7">
        <v>0</v>
      </c>
      <c r="C34" s="7">
        <v>0</v>
      </c>
      <c r="D34" s="7">
        <v>0</v>
      </c>
      <c r="E34" s="7">
        <v>0</v>
      </c>
      <c r="F34" s="7">
        <v>4833.421</v>
      </c>
      <c r="G34" s="7">
        <v>19090.094</v>
      </c>
      <c r="H34" s="7">
        <v>19577.936</v>
      </c>
      <c r="I34" s="7">
        <v>29242.001</v>
      </c>
      <c r="J34" s="7">
        <v>29492.874</v>
      </c>
      <c r="K34" s="7">
        <v>29242.001</v>
      </c>
      <c r="L34" s="7">
        <v>29492.873</v>
      </c>
      <c r="M34" s="7">
        <v>29242.001</v>
      </c>
      <c r="N34" s="7">
        <v>29492.873</v>
      </c>
      <c r="O34" s="7">
        <v>29242.001</v>
      </c>
      <c r="P34" s="7">
        <v>29492.873</v>
      </c>
      <c r="Q34" s="7">
        <v>29242</v>
      </c>
      <c r="R34" s="7">
        <v>29492.873</v>
      </c>
      <c r="S34" s="7">
        <v>29242.001</v>
      </c>
      <c r="T34" s="7">
        <v>29492.873</v>
      </c>
      <c r="U34" s="7">
        <v>29242.001</v>
      </c>
      <c r="V34" s="7">
        <v>29492.873</v>
      </c>
      <c r="W34" s="7">
        <v>29242.001</v>
      </c>
      <c r="X34" s="7">
        <v>29492.873</v>
      </c>
      <c r="Y34" s="7">
        <v>78608.288</v>
      </c>
      <c r="Z34" s="7">
        <v>59163.022</v>
      </c>
      <c r="AA34" s="7">
        <v>54164.481</v>
      </c>
      <c r="AB34" s="7">
        <v>34546.719</v>
      </c>
      <c r="AC34" s="7">
        <v>29374.461</v>
      </c>
      <c r="AD34" s="7">
        <v>29582</v>
      </c>
      <c r="AE34" s="7">
        <v>29375</v>
      </c>
      <c r="AF34" s="7">
        <v>29582</v>
      </c>
      <c r="AG34" s="7">
        <v>29374</v>
      </c>
      <c r="AH34" s="7">
        <v>29582</v>
      </c>
      <c r="AI34" s="7">
        <v>29375</v>
      </c>
      <c r="AJ34" s="7">
        <v>29582</v>
      </c>
      <c r="AK34" s="7">
        <v>29374</v>
      </c>
    </row>
    <row r="35" spans="1:37" ht="11.25">
      <c r="A35" s="4" t="s">
        <v>26</v>
      </c>
      <c r="B35" s="7">
        <v>95991.558</v>
      </c>
      <c r="C35" s="7">
        <v>95991.9</v>
      </c>
      <c r="D35" s="7">
        <v>191983.707</v>
      </c>
      <c r="E35" s="7">
        <v>191986.372</v>
      </c>
      <c r="F35" s="7">
        <v>228625.17</v>
      </c>
      <c r="G35" s="7">
        <v>228625.17</v>
      </c>
      <c r="H35" s="7">
        <v>246080.58</v>
      </c>
      <c r="I35" s="7">
        <v>246080.58</v>
      </c>
      <c r="J35" s="7">
        <v>246081.155</v>
      </c>
      <c r="K35" s="7">
        <v>47160</v>
      </c>
      <c r="L35" s="7">
        <v>47160</v>
      </c>
      <c r="M35" s="7">
        <v>170796.968</v>
      </c>
      <c r="N35" s="7">
        <v>170839.01</v>
      </c>
      <c r="O35" s="7">
        <v>290533.471</v>
      </c>
      <c r="P35" s="7">
        <v>290744.282</v>
      </c>
      <c r="Q35" s="7">
        <v>340692.788</v>
      </c>
      <c r="R35" s="7">
        <v>341620.48</v>
      </c>
      <c r="S35" s="7">
        <v>341630.053</v>
      </c>
      <c r="T35" s="7">
        <v>340355.129</v>
      </c>
      <c r="U35" s="7">
        <v>360628.789</v>
      </c>
      <c r="V35" s="7">
        <v>359079.883</v>
      </c>
      <c r="W35" s="7">
        <v>205343.559</v>
      </c>
      <c r="X35" s="7">
        <v>249395.373</v>
      </c>
      <c r="Y35" s="7">
        <v>205784.08</v>
      </c>
      <c r="Z35" s="7">
        <v>204442.433</v>
      </c>
      <c r="AA35" s="7">
        <v>275293.978</v>
      </c>
      <c r="AB35" s="7">
        <v>215671.297</v>
      </c>
      <c r="AC35" s="7">
        <v>333458.941</v>
      </c>
      <c r="AD35" s="7">
        <v>281608</v>
      </c>
      <c r="AE35" s="7">
        <v>251486</v>
      </c>
      <c r="AF35" s="7">
        <v>297433</v>
      </c>
      <c r="AG35" s="7">
        <v>188355</v>
      </c>
      <c r="AH35" s="7">
        <v>191619</v>
      </c>
      <c r="AI35" s="7">
        <v>148604</v>
      </c>
      <c r="AJ35" s="7">
        <v>249404</v>
      </c>
      <c r="AK35" s="7">
        <v>184579</v>
      </c>
    </row>
    <row r="36" spans="1:37" ht="11.25">
      <c r="A36" s="4" t="s">
        <v>65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120237.773</v>
      </c>
      <c r="Z36" s="7">
        <v>266798.99</v>
      </c>
      <c r="AA36" s="7">
        <v>160846.576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</row>
    <row r="37" spans="2:37" ht="11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11.25">
      <c r="A38" s="4" t="s">
        <v>27</v>
      </c>
      <c r="B38" s="9">
        <v>575014.221</v>
      </c>
      <c r="C38" s="9">
        <v>850021.93</v>
      </c>
      <c r="D38" s="9">
        <v>994984.877</v>
      </c>
      <c r="E38" s="9">
        <v>723871.172</v>
      </c>
      <c r="F38" s="9">
        <v>784438.292</v>
      </c>
      <c r="G38" s="9">
        <v>798965.896</v>
      </c>
      <c r="H38" s="9">
        <v>885621.377</v>
      </c>
      <c r="I38" s="9">
        <v>896038.125</v>
      </c>
      <c r="J38" s="9">
        <v>863629.847</v>
      </c>
      <c r="K38" s="9">
        <v>709892.716</v>
      </c>
      <c r="L38" s="9">
        <v>582875.785</v>
      </c>
      <c r="M38" s="9">
        <v>677361.816</v>
      </c>
      <c r="N38" s="9">
        <v>589732.071</v>
      </c>
      <c r="O38" s="9">
        <v>1006544.072</v>
      </c>
      <c r="P38" s="9">
        <v>892426.406</v>
      </c>
      <c r="Q38" s="9">
        <v>930190.12</v>
      </c>
      <c r="R38" s="9">
        <v>950820.726</v>
      </c>
      <c r="S38" s="9">
        <v>1090296.588</v>
      </c>
      <c r="T38" s="9">
        <v>1032403.499</v>
      </c>
      <c r="U38" s="9">
        <v>899772.911</v>
      </c>
      <c r="V38" s="9">
        <v>908656.151</v>
      </c>
      <c r="W38" s="9">
        <v>790446.655</v>
      </c>
      <c r="X38" s="9">
        <v>848403.944</v>
      </c>
      <c r="Y38" s="9">
        <v>1031522.571</v>
      </c>
      <c r="Z38" s="9">
        <v>1217850.078</v>
      </c>
      <c r="AA38" s="9">
        <v>1216316.303</v>
      </c>
      <c r="AB38" s="9">
        <v>1186345.802</v>
      </c>
      <c r="AC38" s="9">
        <v>1399345.332</v>
      </c>
      <c r="AD38" s="9">
        <v>1519352</v>
      </c>
      <c r="AE38" s="9">
        <v>1581045</v>
      </c>
      <c r="AF38" s="9">
        <v>1379333</v>
      </c>
      <c r="AG38" s="9">
        <v>1248326</v>
      </c>
      <c r="AH38" s="9">
        <v>1137832</v>
      </c>
      <c r="AI38" s="9">
        <v>1133344</v>
      </c>
      <c r="AJ38" s="9">
        <v>1197173</v>
      </c>
      <c r="AK38" s="9">
        <v>1115001</v>
      </c>
    </row>
    <row r="39" spans="7:37" ht="11.25">
      <c r="G39" s="7"/>
      <c r="H39" s="7"/>
      <c r="I39" s="7"/>
      <c r="L39" s="2"/>
      <c r="M39" s="2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1.25">
      <c r="A40" s="4" t="s">
        <v>28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</row>
    <row r="41" spans="1:37" ht="11.25">
      <c r="A41" s="4" t="s">
        <v>29</v>
      </c>
      <c r="B41" s="7">
        <v>0</v>
      </c>
      <c r="C41" s="7">
        <v>0</v>
      </c>
      <c r="D41" s="7">
        <v>0</v>
      </c>
      <c r="E41" s="7">
        <v>0</v>
      </c>
      <c r="F41" s="7">
        <v>129309.552</v>
      </c>
      <c r="G41" s="7">
        <v>116203.745</v>
      </c>
      <c r="H41" s="7">
        <v>116748.925</v>
      </c>
      <c r="I41" s="7">
        <v>103254.436</v>
      </c>
      <c r="J41" s="7">
        <v>104140.277</v>
      </c>
      <c r="K41" s="7">
        <v>90537.615</v>
      </c>
      <c r="L41" s="7">
        <v>91314.355</v>
      </c>
      <c r="M41" s="7">
        <v>77601.657</v>
      </c>
      <c r="N41" s="7">
        <v>78267.417</v>
      </c>
      <c r="O41" s="7">
        <v>64442.787</v>
      </c>
      <c r="P41" s="7">
        <v>64995.655</v>
      </c>
      <c r="Q41" s="7">
        <v>51057.163</v>
      </c>
      <c r="R41" s="7">
        <v>51495.193</v>
      </c>
      <c r="S41" s="7">
        <v>37440.879</v>
      </c>
      <c r="T41" s="7">
        <v>37762.091</v>
      </c>
      <c r="U41" s="7">
        <v>23589.958</v>
      </c>
      <c r="V41" s="7">
        <v>23792.341</v>
      </c>
      <c r="W41" s="7">
        <v>9500.358</v>
      </c>
      <c r="X41" s="7">
        <v>9581.864</v>
      </c>
      <c r="Y41" s="7">
        <v>83324.641</v>
      </c>
      <c r="Z41" s="7">
        <v>83912.66</v>
      </c>
      <c r="AA41" s="7">
        <v>69920.879</v>
      </c>
      <c r="AB41" s="7">
        <v>70414.305</v>
      </c>
      <c r="AC41" s="7">
        <v>56327.268</v>
      </c>
      <c r="AD41" s="7">
        <v>56728</v>
      </c>
      <c r="AE41" s="7">
        <v>42541</v>
      </c>
      <c r="AF41" s="7">
        <v>42842</v>
      </c>
      <c r="AG41" s="7">
        <v>28560</v>
      </c>
      <c r="AH41" s="7">
        <v>28761</v>
      </c>
      <c r="AI41" s="7">
        <v>14380</v>
      </c>
      <c r="AJ41" s="7">
        <v>14482</v>
      </c>
      <c r="AK41" s="7">
        <v>0</v>
      </c>
    </row>
    <row r="42" spans="1:37" ht="11.25">
      <c r="A42" s="4" t="s">
        <v>30</v>
      </c>
      <c r="B42" s="7">
        <v>397898.517</v>
      </c>
      <c r="C42" s="7">
        <v>413965.135</v>
      </c>
      <c r="D42" s="7">
        <v>544453.946</v>
      </c>
      <c r="E42" s="7">
        <v>544462.074</v>
      </c>
      <c r="F42" s="7">
        <v>411824.48</v>
      </c>
      <c r="G42" s="7">
        <v>511806.547</v>
      </c>
      <c r="H42" s="7">
        <v>444566.42</v>
      </c>
      <c r="I42" s="7">
        <v>494556.385</v>
      </c>
      <c r="J42" s="7">
        <v>431504.129</v>
      </c>
      <c r="K42" s="7">
        <v>830742.999</v>
      </c>
      <c r="L42" s="7">
        <v>963138.943</v>
      </c>
      <c r="M42" s="7">
        <v>719570.905</v>
      </c>
      <c r="N42" s="7">
        <v>719697.029</v>
      </c>
      <c r="O42" s="7">
        <v>574563.677</v>
      </c>
      <c r="P42" s="7">
        <v>587090.705</v>
      </c>
      <c r="Q42" s="7">
        <v>616294.743</v>
      </c>
      <c r="R42" s="7">
        <v>639058.04</v>
      </c>
      <c r="S42" s="7">
        <v>695291.528</v>
      </c>
      <c r="T42" s="7">
        <v>692131.401</v>
      </c>
      <c r="U42" s="7">
        <v>536518.281</v>
      </c>
      <c r="V42" s="7">
        <v>533090.173</v>
      </c>
      <c r="W42" s="7">
        <v>615998.747</v>
      </c>
      <c r="X42" s="7">
        <v>573696.518</v>
      </c>
      <c r="Y42" s="7">
        <v>550653.099</v>
      </c>
      <c r="Z42" s="7">
        <v>515875.782</v>
      </c>
      <c r="AA42" s="7">
        <v>365027.154</v>
      </c>
      <c r="AB42" s="7">
        <v>307459.182</v>
      </c>
      <c r="AC42" s="7">
        <v>178596.008</v>
      </c>
      <c r="AD42" s="7">
        <v>179131</v>
      </c>
      <c r="AE42" s="7">
        <v>182122</v>
      </c>
      <c r="AF42" s="7">
        <v>153163</v>
      </c>
      <c r="AG42" s="7">
        <v>75361</v>
      </c>
      <c r="AH42" s="7">
        <v>427293</v>
      </c>
      <c r="AI42" s="7">
        <v>480617</v>
      </c>
      <c r="AJ42" s="7">
        <v>401000</v>
      </c>
      <c r="AK42" s="7">
        <v>528612</v>
      </c>
    </row>
    <row r="43" spans="1:37" ht="11.25">
      <c r="A43" s="4" t="s">
        <v>31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15039.304</v>
      </c>
      <c r="I43" s="7">
        <v>24686.398</v>
      </c>
      <c r="J43" s="7">
        <v>25395.01</v>
      </c>
      <c r="K43" s="7">
        <v>33507.429</v>
      </c>
      <c r="L43" s="7">
        <v>28264.075</v>
      </c>
      <c r="M43" s="7">
        <v>20537.196</v>
      </c>
      <c r="N43" s="7">
        <v>15979.811</v>
      </c>
      <c r="O43" s="7">
        <v>14642.498</v>
      </c>
      <c r="P43" s="7">
        <v>29086.188</v>
      </c>
      <c r="Q43" s="7">
        <v>63438.203</v>
      </c>
      <c r="R43" s="7">
        <v>57243.779</v>
      </c>
      <c r="S43" s="7">
        <v>44109.893</v>
      </c>
      <c r="T43" s="7">
        <v>28658.192</v>
      </c>
      <c r="U43" s="7">
        <v>18580.883</v>
      </c>
      <c r="V43" s="7">
        <v>18749.463</v>
      </c>
      <c r="W43" s="7">
        <v>19823.997</v>
      </c>
      <c r="X43" s="7">
        <v>23127.739</v>
      </c>
      <c r="Y43" s="7">
        <v>27494.416</v>
      </c>
      <c r="Z43" s="7">
        <v>27486.494</v>
      </c>
      <c r="AA43" s="7">
        <v>40467.511</v>
      </c>
      <c r="AB43" s="7">
        <v>75690.936</v>
      </c>
      <c r="AC43" s="7">
        <v>59883.063</v>
      </c>
      <c r="AD43" s="7">
        <v>62238</v>
      </c>
      <c r="AE43" s="7">
        <v>61940</v>
      </c>
      <c r="AF43" s="7">
        <v>150302</v>
      </c>
      <c r="AG43" s="7">
        <v>126668</v>
      </c>
      <c r="AH43" s="7">
        <v>136296</v>
      </c>
      <c r="AI43" s="7">
        <v>128808</v>
      </c>
      <c r="AJ43" s="7">
        <v>134091</v>
      </c>
      <c r="AK43" s="7">
        <v>155785</v>
      </c>
    </row>
    <row r="44" spans="2:3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1.25">
      <c r="A45" s="4" t="s">
        <v>32</v>
      </c>
      <c r="B45" s="9">
        <v>397898.517</v>
      </c>
      <c r="C45" s="9">
        <v>413965.135</v>
      </c>
      <c r="D45" s="9">
        <v>544453.946</v>
      </c>
      <c r="E45" s="9">
        <v>544462.074</v>
      </c>
      <c r="F45" s="9">
        <v>541134.032</v>
      </c>
      <c r="G45" s="9">
        <v>628010.292</v>
      </c>
      <c r="H45" s="9">
        <v>576354.649</v>
      </c>
      <c r="I45" s="9">
        <v>622497.219</v>
      </c>
      <c r="J45" s="9">
        <v>561039.416</v>
      </c>
      <c r="K45" s="9">
        <v>954788.043</v>
      </c>
      <c r="L45" s="9">
        <v>1082717.373</v>
      </c>
      <c r="M45" s="9">
        <v>817709.758</v>
      </c>
      <c r="N45" s="9">
        <v>813944.257</v>
      </c>
      <c r="O45" s="9">
        <v>653648.962</v>
      </c>
      <c r="P45" s="9">
        <v>681172.548</v>
      </c>
      <c r="Q45" s="9">
        <v>730790.109</v>
      </c>
      <c r="R45" s="9">
        <v>747797.012</v>
      </c>
      <c r="S45" s="17">
        <v>776842.3</v>
      </c>
      <c r="T45" s="17">
        <v>758551.684</v>
      </c>
      <c r="U45" s="17">
        <v>578689.122</v>
      </c>
      <c r="V45" s="17">
        <v>575631.977</v>
      </c>
      <c r="W45" s="17">
        <v>645323.102</v>
      </c>
      <c r="X45" s="17">
        <v>606406.121</v>
      </c>
      <c r="Y45" s="17">
        <v>661472.156</v>
      </c>
      <c r="Z45" s="17">
        <v>627274.936</v>
      </c>
      <c r="AA45" s="17">
        <v>475415.544</v>
      </c>
      <c r="AB45" s="17">
        <v>453564.423</v>
      </c>
      <c r="AC45" s="17">
        <v>294806.339</v>
      </c>
      <c r="AD45" s="17">
        <v>298097</v>
      </c>
      <c r="AE45" s="17">
        <v>286603</v>
      </c>
      <c r="AF45" s="17">
        <v>346307</v>
      </c>
      <c r="AG45" s="17">
        <v>230589</v>
      </c>
      <c r="AH45" s="17">
        <v>592350</v>
      </c>
      <c r="AI45" s="17">
        <v>623805</v>
      </c>
      <c r="AJ45" s="17">
        <v>549573</v>
      </c>
      <c r="AK45" s="17">
        <v>684397</v>
      </c>
    </row>
    <row r="46" spans="2:37" ht="11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1.25">
      <c r="A47" s="4" t="s">
        <v>33</v>
      </c>
      <c r="B47" s="9">
        <v>972912.738</v>
      </c>
      <c r="C47" s="9">
        <v>1263987.065</v>
      </c>
      <c r="D47" s="9">
        <v>1539438.823</v>
      </c>
      <c r="E47" s="9">
        <v>1268333.246</v>
      </c>
      <c r="F47" s="9">
        <v>1325572.324</v>
      </c>
      <c r="G47" s="9">
        <v>1426976.188</v>
      </c>
      <c r="H47" s="9">
        <v>1461976.026</v>
      </c>
      <c r="I47" s="9">
        <v>1518535.344</v>
      </c>
      <c r="J47" s="9">
        <v>1424669.263</v>
      </c>
      <c r="K47" s="9">
        <v>1664680.759</v>
      </c>
      <c r="L47" s="9">
        <v>1665593.158</v>
      </c>
      <c r="M47" s="9">
        <v>1495071.574</v>
      </c>
      <c r="N47" s="9">
        <v>1403676.328</v>
      </c>
      <c r="O47" s="9">
        <v>1660193.034</v>
      </c>
      <c r="P47" s="9">
        <v>1573598.954</v>
      </c>
      <c r="Q47" s="9">
        <v>1660980.229</v>
      </c>
      <c r="R47" s="9">
        <v>1698617.738</v>
      </c>
      <c r="S47" s="9">
        <v>1867138.888</v>
      </c>
      <c r="T47" s="9">
        <v>1790955.183</v>
      </c>
      <c r="U47" s="9">
        <v>1478462.033</v>
      </c>
      <c r="V47" s="9">
        <v>1484288.128</v>
      </c>
      <c r="W47" s="9">
        <v>1435769.757</v>
      </c>
      <c r="X47" s="9">
        <v>1454810.065</v>
      </c>
      <c r="Y47" s="9">
        <v>1692994.727</v>
      </c>
      <c r="Z47" s="9">
        <v>1845125.014</v>
      </c>
      <c r="AA47" s="9">
        <v>1691731.847</v>
      </c>
      <c r="AB47" s="9">
        <v>1639910.225</v>
      </c>
      <c r="AC47" s="9">
        <v>1694151.671</v>
      </c>
      <c r="AD47" s="9">
        <v>1817449</v>
      </c>
      <c r="AE47" s="9">
        <v>1867648</v>
      </c>
      <c r="AF47" s="9">
        <v>1725640</v>
      </c>
      <c r="AG47" s="9">
        <v>1478915</v>
      </c>
      <c r="AH47" s="9">
        <v>1730182</v>
      </c>
      <c r="AI47" s="9">
        <v>1757149</v>
      </c>
      <c r="AJ47" s="9">
        <v>1746746</v>
      </c>
      <c r="AK47" s="9">
        <v>1799398</v>
      </c>
    </row>
    <row r="48" spans="7:37" ht="11.25">
      <c r="G48" s="13"/>
      <c r="H48" s="13"/>
      <c r="I48" s="13"/>
      <c r="L48" s="2"/>
      <c r="M48" s="2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11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11.25">
      <c r="A50" s="4" t="s">
        <v>44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39044.852</v>
      </c>
      <c r="H50" s="7">
        <v>38605.893</v>
      </c>
      <c r="I50" s="7">
        <v>38781.863</v>
      </c>
      <c r="J50" s="2">
        <v>37834.5</v>
      </c>
      <c r="K50" s="2">
        <v>37066.848</v>
      </c>
      <c r="L50" s="2">
        <v>39741.186</v>
      </c>
      <c r="M50" s="2">
        <v>38800.666</v>
      </c>
      <c r="N50" s="14">
        <v>37824.139</v>
      </c>
      <c r="O50" s="14">
        <v>36960.657</v>
      </c>
      <c r="P50" s="14">
        <v>36101.51</v>
      </c>
      <c r="Q50" s="30">
        <v>34944.408</v>
      </c>
      <c r="R50" s="30">
        <v>34098.639</v>
      </c>
      <c r="S50" s="14">
        <v>32495.675</v>
      </c>
      <c r="T50" s="14">
        <v>29401.201</v>
      </c>
      <c r="U50" s="14">
        <v>42795.288</v>
      </c>
      <c r="V50" s="14">
        <v>34040.748</v>
      </c>
      <c r="W50" s="14">
        <v>34302.529</v>
      </c>
      <c r="X50" s="14">
        <v>34567.186</v>
      </c>
      <c r="Y50" s="14">
        <v>34841.507</v>
      </c>
      <c r="Z50" s="14">
        <v>35100.411</v>
      </c>
      <c r="AA50" s="14">
        <v>35362.192</v>
      </c>
      <c r="AB50" s="14">
        <v>35626.849</v>
      </c>
      <c r="AC50" s="14">
        <v>39004.168</v>
      </c>
      <c r="AD50" s="7">
        <v>3451</v>
      </c>
      <c r="AE50" s="7">
        <v>3602</v>
      </c>
      <c r="AF50" s="7">
        <v>3818</v>
      </c>
      <c r="AG50" s="7">
        <v>4199</v>
      </c>
      <c r="AH50" s="7">
        <v>4463</v>
      </c>
      <c r="AI50" s="7">
        <v>4704</v>
      </c>
      <c r="AJ50" s="7">
        <v>4972</v>
      </c>
      <c r="AK50" s="7">
        <v>5176</v>
      </c>
    </row>
    <row r="51" spans="2:37" ht="11.25">
      <c r="B51" s="7"/>
      <c r="C51" s="7"/>
      <c r="D51" s="7"/>
      <c r="E51" s="7"/>
      <c r="F51" s="7"/>
      <c r="G51" s="7"/>
      <c r="H51" s="7"/>
      <c r="I51" s="7"/>
      <c r="L51" s="2"/>
      <c r="M51" s="2"/>
      <c r="N51" s="14"/>
      <c r="O51" s="14"/>
      <c r="P51" s="14"/>
      <c r="Q51" s="30"/>
      <c r="R51" s="30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7"/>
      <c r="AE51" s="7"/>
      <c r="AF51" s="7"/>
      <c r="AG51" s="7"/>
      <c r="AH51" s="7"/>
      <c r="AI51" s="7"/>
      <c r="AJ51" s="7"/>
      <c r="AK51" s="7"/>
    </row>
    <row r="52" spans="1:37" ht="11.25">
      <c r="A52" s="4" t="s">
        <v>34</v>
      </c>
      <c r="B52" s="7"/>
      <c r="C52" s="7"/>
      <c r="D52" s="7"/>
      <c r="E52" s="7"/>
      <c r="F52" s="7"/>
      <c r="G52" s="7"/>
      <c r="H52" s="7"/>
      <c r="I52" s="7"/>
      <c r="L52" s="2"/>
      <c r="M52" s="2"/>
      <c r="R52" s="4"/>
      <c r="S52" s="4"/>
      <c r="T52" s="4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11.25">
      <c r="A53" s="4" t="s">
        <v>35</v>
      </c>
      <c r="B53" s="7">
        <v>3093108.48</v>
      </c>
      <c r="C53" s="7">
        <v>3230019.486</v>
      </c>
      <c r="D53" s="7">
        <v>3238080.593</v>
      </c>
      <c r="E53" s="7">
        <v>3245868.87</v>
      </c>
      <c r="F53" s="7">
        <v>3252635.792</v>
      </c>
      <c r="G53" s="7">
        <v>3259936.566</v>
      </c>
      <c r="H53" s="7">
        <v>3267177.662</v>
      </c>
      <c r="I53" s="7">
        <v>3274017.567</v>
      </c>
      <c r="J53" s="2">
        <v>3275748.048</v>
      </c>
      <c r="K53" s="2">
        <v>3282679.29</v>
      </c>
      <c r="L53" s="2">
        <v>3289368.169</v>
      </c>
      <c r="M53" s="2">
        <v>3296230.408</v>
      </c>
      <c r="N53" s="2">
        <v>3302747.358</v>
      </c>
      <c r="O53" s="2">
        <v>3309738.959</v>
      </c>
      <c r="P53" s="2">
        <v>3315035.768</v>
      </c>
      <c r="Q53" s="30">
        <v>3320797.659</v>
      </c>
      <c r="R53" s="30">
        <v>3324765.81</v>
      </c>
      <c r="S53" s="14">
        <v>3328232.176</v>
      </c>
      <c r="T53" s="14">
        <v>3330612.826</v>
      </c>
      <c r="U53" s="14">
        <v>3497874.258</v>
      </c>
      <c r="V53" s="14">
        <v>3500770.967</v>
      </c>
      <c r="W53" s="14">
        <v>3503368.044</v>
      </c>
      <c r="X53" s="14">
        <v>3505948.706</v>
      </c>
      <c r="Y53" s="14">
        <v>3508287.345</v>
      </c>
      <c r="Z53" s="14">
        <v>3512034.091</v>
      </c>
      <c r="AA53" s="14">
        <v>3514970.664</v>
      </c>
      <c r="AB53" s="14">
        <v>3763314.408</v>
      </c>
      <c r="AC53" s="14">
        <v>3868483.94</v>
      </c>
      <c r="AD53" s="7">
        <f>10959+3861254-757</f>
        <v>3871456</v>
      </c>
      <c r="AE53" s="7">
        <f>10982+144+4115595-692</f>
        <v>4126029</v>
      </c>
      <c r="AF53" s="7">
        <v>4185458</v>
      </c>
      <c r="AG53" s="7">
        <f>10995+178+4240907+3845</f>
        <v>4255925</v>
      </c>
      <c r="AH53" s="7">
        <f>11004+178+4242043+3889</f>
        <v>4257114</v>
      </c>
      <c r="AI53" s="7">
        <v>4259482</v>
      </c>
      <c r="AJ53" s="7">
        <f>12795+4244895+3918</f>
        <v>4261608</v>
      </c>
      <c r="AK53" s="7">
        <v>4263460</v>
      </c>
    </row>
    <row r="54" spans="1:37" ht="11.25">
      <c r="A54" s="4" t="s">
        <v>36</v>
      </c>
      <c r="B54" s="7">
        <v>-198677.634</v>
      </c>
      <c r="C54" s="7">
        <v>-164512.236</v>
      </c>
      <c r="D54" s="7">
        <v>-125168.942</v>
      </c>
      <c r="E54" s="7">
        <v>-129926.585</v>
      </c>
      <c r="F54" s="7">
        <v>-160731.765</v>
      </c>
      <c r="G54" s="10">
        <v>-201987.236</v>
      </c>
      <c r="H54" s="10">
        <v>-228912.887</v>
      </c>
      <c r="I54" s="10">
        <v>-244701.412</v>
      </c>
      <c r="J54" s="2">
        <v>-254329.794</v>
      </c>
      <c r="K54" s="2">
        <v>-252973.305</v>
      </c>
      <c r="L54" s="2">
        <v>-288953.152</v>
      </c>
      <c r="M54" s="2">
        <v>-288810.49</v>
      </c>
      <c r="N54" s="2">
        <v>-280050.117</v>
      </c>
      <c r="O54" s="2">
        <v>-282104.312</v>
      </c>
      <c r="P54" s="2">
        <v>-307657.023</v>
      </c>
      <c r="Q54" s="2">
        <v>-308278.637</v>
      </c>
      <c r="R54" s="2">
        <v>-533133.172</v>
      </c>
      <c r="S54" s="2">
        <v>-578762.598</v>
      </c>
      <c r="T54" s="2">
        <v>-609051.735</v>
      </c>
      <c r="U54" s="2">
        <v>-748509.757</v>
      </c>
      <c r="V54" s="2">
        <v>-926879.736</v>
      </c>
      <c r="W54" s="2">
        <v>-1025046.339</v>
      </c>
      <c r="X54" s="2">
        <v>-1094392.318</v>
      </c>
      <c r="Y54" s="2">
        <v>-1712046.962</v>
      </c>
      <c r="Z54" s="2">
        <v>-1893996.008</v>
      </c>
      <c r="AA54" s="2">
        <v>-1797959.213</v>
      </c>
      <c r="AB54" s="2">
        <v>-1767516.805</v>
      </c>
      <c r="AC54" s="2">
        <v>-1698946.565</v>
      </c>
      <c r="AD54" s="7">
        <v>-1688713</v>
      </c>
      <c r="AE54" s="7">
        <v>-1692485</v>
      </c>
      <c r="AF54" s="7">
        <v>-1780557</v>
      </c>
      <c r="AG54" s="7">
        <v>-2011110</v>
      </c>
      <c r="AH54" s="7">
        <v>-2053558</v>
      </c>
      <c r="AI54" s="7">
        <v>-2046499</v>
      </c>
      <c r="AJ54" s="7">
        <v>-2034532</v>
      </c>
      <c r="AK54" s="7">
        <v>-1994876</v>
      </c>
    </row>
    <row r="55" spans="2:37" ht="11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ht="11.25">
      <c r="A56" s="4" t="s">
        <v>37</v>
      </c>
      <c r="B56" s="9">
        <v>2894430.846</v>
      </c>
      <c r="C56" s="9">
        <v>3065507.25</v>
      </c>
      <c r="D56" s="9">
        <v>3112911.651</v>
      </c>
      <c r="E56" s="9">
        <v>3115942.285</v>
      </c>
      <c r="F56" s="9">
        <v>3091904.027</v>
      </c>
      <c r="G56" s="9">
        <v>3057949.33</v>
      </c>
      <c r="H56" s="9">
        <v>3038264.775</v>
      </c>
      <c r="I56" s="9">
        <v>3029316.155</v>
      </c>
      <c r="J56" s="9">
        <v>3021418.254</v>
      </c>
      <c r="K56" s="9">
        <v>3029705.985</v>
      </c>
      <c r="L56" s="9">
        <v>3000415.017</v>
      </c>
      <c r="M56" s="9">
        <v>3007419.918</v>
      </c>
      <c r="N56" s="9">
        <v>3022697.241</v>
      </c>
      <c r="O56" s="9">
        <v>3027634.647</v>
      </c>
      <c r="P56" s="9">
        <v>3007378.745</v>
      </c>
      <c r="Q56" s="9">
        <v>3012519.022</v>
      </c>
      <c r="R56" s="9">
        <v>2791632.638</v>
      </c>
      <c r="S56" s="9">
        <v>2749469.578</v>
      </c>
      <c r="T56" s="9">
        <v>2721561.091</v>
      </c>
      <c r="U56" s="9">
        <v>2749364.501</v>
      </c>
      <c r="V56" s="9">
        <v>2573891.231</v>
      </c>
      <c r="W56" s="9">
        <v>2478321.705</v>
      </c>
      <c r="X56" s="9">
        <v>2411556.388</v>
      </c>
      <c r="Y56" s="9">
        <v>1796240.383</v>
      </c>
      <c r="Z56" s="9">
        <v>1618038.083</v>
      </c>
      <c r="AA56" s="9">
        <v>1717011.451</v>
      </c>
      <c r="AB56" s="9">
        <v>1995797.603</v>
      </c>
      <c r="AC56" s="9">
        <v>2169537.375</v>
      </c>
      <c r="AD56" s="9">
        <v>2182743</v>
      </c>
      <c r="AE56" s="9">
        <v>2433544</v>
      </c>
      <c r="AF56" s="9">
        <v>2404901</v>
      </c>
      <c r="AG56" s="9">
        <v>2244815</v>
      </c>
      <c r="AH56" s="9">
        <v>2203556</v>
      </c>
      <c r="AI56" s="9">
        <v>2212983</v>
      </c>
      <c r="AJ56" s="9">
        <v>2227076</v>
      </c>
      <c r="AK56" s="9">
        <v>2268584</v>
      </c>
    </row>
    <row r="57" spans="2:3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" thickBot="1">
      <c r="A58" s="4" t="s">
        <v>38</v>
      </c>
      <c r="B58" s="11">
        <v>3867343.584</v>
      </c>
      <c r="C58" s="11">
        <v>4329494.315</v>
      </c>
      <c r="D58" s="11">
        <v>4652350.474</v>
      </c>
      <c r="E58" s="11">
        <v>4384275.531</v>
      </c>
      <c r="F58" s="11">
        <v>4417476.351</v>
      </c>
      <c r="G58" s="11">
        <v>4523970.37</v>
      </c>
      <c r="H58" s="11">
        <v>4538846.694</v>
      </c>
      <c r="I58" s="11">
        <v>4586633.362</v>
      </c>
      <c r="J58" s="11">
        <v>4483922.017</v>
      </c>
      <c r="K58" s="11">
        <v>4731453.592</v>
      </c>
      <c r="L58" s="11">
        <v>4705749.361</v>
      </c>
      <c r="M58" s="11">
        <v>4541292.158</v>
      </c>
      <c r="N58" s="11">
        <v>4464197.708</v>
      </c>
      <c r="O58" s="11">
        <v>4724788.338</v>
      </c>
      <c r="P58" s="11">
        <v>4617079.209</v>
      </c>
      <c r="Q58" s="11">
        <v>4708443.659</v>
      </c>
      <c r="R58" s="11">
        <v>4524349.015</v>
      </c>
      <c r="S58" s="11">
        <v>4649104.142</v>
      </c>
      <c r="T58" s="11">
        <v>4541917.475</v>
      </c>
      <c r="U58" s="11">
        <v>4270621.822</v>
      </c>
      <c r="V58" s="11">
        <v>4092220.107</v>
      </c>
      <c r="W58" s="11">
        <v>3948393.991</v>
      </c>
      <c r="X58" s="11">
        <v>3900933.639</v>
      </c>
      <c r="Y58" s="11">
        <v>3524076.617</v>
      </c>
      <c r="Z58" s="11">
        <v>3498263.508</v>
      </c>
      <c r="AA58" s="11">
        <v>3444105.49</v>
      </c>
      <c r="AB58" s="11">
        <v>3671334.677</v>
      </c>
      <c r="AC58" s="11">
        <v>3902693.214</v>
      </c>
      <c r="AD58" s="11">
        <v>4003643</v>
      </c>
      <c r="AE58" s="11">
        <v>4304794</v>
      </c>
      <c r="AF58" s="11">
        <v>4134359</v>
      </c>
      <c r="AG58" s="11">
        <v>3727929</v>
      </c>
      <c r="AH58" s="11">
        <v>3938201</v>
      </c>
      <c r="AI58" s="11">
        <v>3974836</v>
      </c>
      <c r="AJ58" s="11">
        <v>3978794</v>
      </c>
      <c r="AK58" s="11">
        <v>4073158</v>
      </c>
    </row>
    <row r="59" spans="12:37" ht="72.75" thickTop="1">
      <c r="L59" s="2"/>
      <c r="M59" s="2"/>
      <c r="R59" s="32" t="s">
        <v>42</v>
      </c>
      <c r="S59" s="32"/>
      <c r="T59" s="32"/>
      <c r="U59" s="33" t="s">
        <v>46</v>
      </c>
      <c r="V59" s="32"/>
      <c r="W59" s="19"/>
      <c r="X59" s="19"/>
      <c r="Y59" s="20" t="s">
        <v>51</v>
      </c>
      <c r="Z59" s="19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40" t="s">
        <v>77</v>
      </c>
    </row>
    <row r="60" spans="12:37" ht="12">
      <c r="L60" s="2"/>
      <c r="M60" s="2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2"/>
      <c r="O61" s="15"/>
      <c r="P61" s="15"/>
      <c r="Q61" s="10"/>
    </row>
    <row r="63" ht="11.25">
      <c r="N63" s="18"/>
    </row>
  </sheetData>
  <sheetProtection/>
  <printOptions/>
  <pageMargins left="0.5" right="0.32" top="0.47" bottom="0.51" header="0.5" footer="0.5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e005879</dc:creator>
  <cp:keywords/>
  <dc:description/>
  <cp:lastModifiedBy>e015446</cp:lastModifiedBy>
  <cp:lastPrinted>2012-05-11T02:27:29Z</cp:lastPrinted>
  <dcterms:created xsi:type="dcterms:W3CDTF">2007-02-08T06:33:15Z</dcterms:created>
  <dcterms:modified xsi:type="dcterms:W3CDTF">2013-04-29T09:15:36Z</dcterms:modified>
  <cp:category/>
  <cp:version/>
  <cp:contentType/>
  <cp:contentStatus/>
</cp:coreProperties>
</file>